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653BEE5-EBF0-4422-8A08-BFBA9C41C646}" xr6:coauthVersionLast="47" xr6:coauthVersionMax="47" xr10:uidLastSave="{00000000-0000-0000-0000-000000000000}"/>
  <bookViews>
    <workbookView xWindow="-120" yWindow="-120" windowWidth="29040" windowHeight="15840" xr2:uid="{81B5369F-F322-4F57-83B9-860705E103D8}"/>
  </bookViews>
  <sheets>
    <sheet name="ABC XYZ Analysis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2" l="1"/>
  <c r="R4" i="12" s="1"/>
  <c r="P5" i="12"/>
  <c r="R5" i="12" s="1"/>
  <c r="P6" i="12"/>
  <c r="R6" i="12" s="1"/>
  <c r="P7" i="12"/>
  <c r="R7" i="12" s="1"/>
  <c r="P8" i="12"/>
  <c r="R8" i="12" s="1"/>
  <c r="P9" i="12"/>
  <c r="R9" i="12" s="1"/>
  <c r="P10" i="12"/>
  <c r="R10" i="12" s="1"/>
  <c r="P11" i="12"/>
  <c r="R11" i="12" s="1"/>
  <c r="P12" i="12"/>
  <c r="R12" i="12" s="1"/>
  <c r="P13" i="12"/>
  <c r="R13" i="12" s="1"/>
  <c r="P14" i="12"/>
  <c r="R14" i="12" s="1"/>
  <c r="P15" i="12"/>
  <c r="R15" i="12" s="1"/>
  <c r="P16" i="12"/>
  <c r="R16" i="12" s="1"/>
  <c r="P17" i="12"/>
  <c r="R17" i="12" s="1"/>
  <c r="P18" i="12"/>
  <c r="R18" i="12" s="1"/>
  <c r="P19" i="12"/>
  <c r="R19" i="12" s="1"/>
  <c r="P20" i="12"/>
  <c r="R20" i="12" s="1"/>
  <c r="P21" i="12"/>
  <c r="R21" i="12" s="1"/>
  <c r="P3" i="12"/>
  <c r="R3" i="12" s="1"/>
  <c r="U12" i="12"/>
  <c r="U6" i="12"/>
  <c r="N16" i="12"/>
  <c r="N17" i="12"/>
  <c r="N8" i="12"/>
  <c r="N4" i="12"/>
  <c r="N6" i="12"/>
  <c r="N13" i="12"/>
  <c r="N15" i="12"/>
  <c r="N19" i="12"/>
  <c r="N5" i="12"/>
  <c r="N11" i="12"/>
  <c r="N20" i="12"/>
  <c r="N9" i="12"/>
  <c r="N18" i="12"/>
  <c r="N10" i="12"/>
  <c r="N21" i="12"/>
  <c r="N12" i="12"/>
  <c r="N7" i="12"/>
  <c r="N3" i="12"/>
  <c r="N14" i="12"/>
  <c r="O3" i="12" l="1"/>
  <c r="Q3" i="12" s="1"/>
  <c r="O5" i="12"/>
  <c r="Q5" i="12" s="1"/>
  <c r="O6" i="12"/>
  <c r="Q6" i="12" s="1"/>
  <c r="O7" i="12"/>
  <c r="Q7" i="12" s="1"/>
  <c r="O8" i="12"/>
  <c r="Q8" i="12" s="1"/>
  <c r="O9" i="12"/>
  <c r="Q9" i="12" s="1"/>
  <c r="O10" i="12"/>
  <c r="Q10" i="12" s="1"/>
  <c r="O11" i="12"/>
  <c r="Q11" i="12" s="1"/>
  <c r="O12" i="12"/>
  <c r="Q12" i="12" s="1"/>
  <c r="O13" i="12"/>
  <c r="Q13" i="12" s="1"/>
  <c r="O14" i="12"/>
  <c r="Q14" i="12" s="1"/>
  <c r="O15" i="12"/>
  <c r="Q15" i="12" s="1"/>
  <c r="O16" i="12"/>
  <c r="Q16" i="12" s="1"/>
  <c r="O17" i="12"/>
  <c r="Q17" i="12" s="1"/>
  <c r="O18" i="12"/>
  <c r="Q18" i="12" s="1"/>
  <c r="O19" i="12"/>
  <c r="Q19" i="12" s="1"/>
  <c r="O20" i="12"/>
  <c r="Q20" i="12" s="1"/>
  <c r="O21" i="12"/>
  <c r="Q21" i="12" s="1"/>
  <c r="O4" i="12"/>
  <c r="Q4" i="12" s="1"/>
</calcChain>
</file>

<file path=xl/sharedStrings.xml><?xml version="1.0" encoding="utf-8"?>
<sst xmlns="http://schemas.openxmlformats.org/spreadsheetml/2006/main" count="50" uniqueCount="49">
  <si>
    <t>Products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</si>
  <si>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</si>
  <si>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</si>
  <si>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</si>
  <si>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</si>
  <si>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</si>
  <si>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</si>
  <si>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</si>
  <si>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</si>
  <si>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</si>
  <si>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</si>
  <si>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</si>
  <si>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</si>
  <si>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T-Shirt Tropical Beach</t>
  </si>
  <si>
    <t>T-Shirt White</t>
  </si>
  <si>
    <t>T-Shirt Black</t>
  </si>
  <si>
    <t>Jeans blue medium stonewash</t>
  </si>
  <si>
    <t>Hoodie thin</t>
  </si>
  <si>
    <t>Hoodie thick</t>
  </si>
  <si>
    <t>Windbreaker</t>
  </si>
  <si>
    <t>Sandals</t>
  </si>
  <si>
    <t>T-Shirt Suez Canal obstruction</t>
  </si>
  <si>
    <t>Jeans shorts</t>
  </si>
  <si>
    <t>T-Shirt Tesla</t>
  </si>
  <si>
    <t>T-Shirt Halloween Pumpkin</t>
  </si>
  <si>
    <t>T-Shirt Harry Potter</t>
  </si>
  <si>
    <t>T-Shirt X-mass series</t>
  </si>
  <si>
    <t>Jacket winter</t>
  </si>
  <si>
    <t>Raincoat</t>
  </si>
  <si>
    <t>Rubber shoes</t>
  </si>
  <si>
    <t>Winter shoes</t>
  </si>
  <si>
    <t>Sneakers</t>
  </si>
  <si>
    <t>Annual</t>
  </si>
  <si>
    <t>Variance</t>
  </si>
  <si>
    <t>ABC class</t>
  </si>
  <si>
    <t>XYZ class</t>
  </si>
  <si>
    <t>Category</t>
  </si>
  <si>
    <t>A</t>
  </si>
  <si>
    <t>B</t>
  </si>
  <si>
    <t>C</t>
  </si>
  <si>
    <t>Variance, %</t>
  </si>
  <si>
    <t>X</t>
  </si>
  <si>
    <t>Y</t>
  </si>
  <si>
    <t>Z</t>
  </si>
  <si>
    <t>Revenue, $</t>
  </si>
  <si>
    <t>Metrics</t>
  </si>
  <si>
    <t>Cumul. Revenue</t>
  </si>
  <si>
    <t>Cumulative Revenue, %</t>
  </si>
  <si>
    <t>Model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</si>
</sst>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 style="thin">
        <color indexed="64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3" borderId="4" xfId="0" applyFill="1" applyBorder="1"/>
    <xf numFmtId="0" fontId="0" fillId="3" borderId="5" xfId="0" applyFill="1" applyBorder="1"/>
    <xf numFmtId="9" fontId="0" fillId="3" borderId="2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0" borderId="8" xfId="0" applyBorder="1" applyAlignment="1">
      <alignment horizontal="center" vertical="center"/>
    </xf>
    <xf numFmtId="0" fontId="0" fillId="3" borderId="3" xfId="0" applyFill="1" applyBorder="1"/>
    <xf numFmtId="0" fontId="0" fillId="2" borderId="0" xfId="0" applyFill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1" fillId="2" borderId="15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5" borderId="0" xfId="0" applyFill="1"/>
    <xf numFmtId="10" fontId="0" fillId="0" borderId="27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2">
    <dxf>
      <font>
        <color auto="1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59999389629810485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59999389629810485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59999389629810485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59999389629810485"/>
          </stop>
        </gradientFill>
      </fill>
    </dxf>
    <dxf>
      <font>
        <color theme="1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59999389629810485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59999389629810485"/>
          </stop>
        </gradientFill>
      </fill>
    </dxf>
  </dxfs>
  <tableStyles count="0" defaultTableStyle="TableStyleMedium2" defaultPivotStyle="PivotStyleLight16"/>
  <colors>
    <mruColors>
      <color rgb="FFFED5A8"/>
      <color rgb="FFFECBA8"/>
      <color rgb="FFFF5050"/>
      <color rgb="FFFF6600"/>
      <color rgb="FFFF3300"/>
      <color rgb="FFFFFFCC"/>
      <color rgb="FFFFFF99"/>
      <color rgb="FFFFFF66"/>
      <color rgb="FF4DD35A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ABC XYZ analysis</a:t>
            </a:r>
            <a:r>
              <a:rPr lang="en-US" baseline="0"/>
              <a:t> limitations</a:t>
            </a:r>
            <a:endParaRPr lang="en-US"/>
          </a:p>
        </c:rich>
      </c:tx>
      <c:layout>
        <c:manualLayout>
          <c:xMode val="edge"/>
          <c:yMode val="edge"/>
          <c:x val="0.35539160111302243"/>
          <c:y val="2.5758443045220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4"/>
          <c:order val="4"/>
          <c:tx>
            <c:strRef>
              <c:f>'ABC XYZ Analysis'!$A$7</c:f>
              <c:strCache>
                <c:ptCount val="1"/>
                <c:pt idx="0">
                  <c:v>Winter shoes</c:v>
                </c:pt>
              </c:strCache>
            </c:strRef>
          </c:tx>
          <c:spPr>
            <a:ln w="19050" cap="rnd">
              <a:solidFill>
                <a:srgbClr val="ED7D31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'ABC XYZ Analysis'!$B$2:$M$2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XYZ Analysis'!$B$7:$M$7</c:f>
              <c:numCache>
                <c:formatCode>General</c:formatCode>
                <c:ptCount val="12"/>
                <c:pt idx="0">
                  <c:v>2790</c:v>
                </c:pt>
                <c:pt idx="1">
                  <c:v>2070</c:v>
                </c:pt>
                <c:pt idx="2">
                  <c:v>180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380</c:v>
                </c:pt>
                <c:pt idx="10">
                  <c:v>1615</c:v>
                </c:pt>
                <c:pt idx="11">
                  <c:v>3230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C44D-44C1-93FE-FA0D51017E61}"/>
            </c:ext>
          </c:extLst>
        </c:ser>
        <c:ser>
          <c:idx val="16"/>
          <c:order val="6"/>
          <c:tx>
            <c:strRef>
              <c:f>'ABC XYZ Analysis'!$A$9</c:f>
              <c:strCache>
                <c:ptCount val="1"/>
                <c:pt idx="0">
                  <c:v>T-Shirt Harry Potter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'ABC XYZ Analysis'!$B$2:$M$2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XYZ Analysis'!$B$9:$M$9</c:f>
              <c:numCache>
                <c:formatCode>General</c:formatCode>
                <c:ptCount val="12"/>
                <c:pt idx="0">
                  <c:v>1560</c:v>
                </c:pt>
                <c:pt idx="1">
                  <c:v>1120</c:v>
                </c:pt>
                <c:pt idx="2">
                  <c:v>960</c:v>
                </c:pt>
                <c:pt idx="3">
                  <c:v>840</c:v>
                </c:pt>
                <c:pt idx="4">
                  <c:v>680</c:v>
                </c:pt>
                <c:pt idx="5">
                  <c:v>640</c:v>
                </c:pt>
                <c:pt idx="6">
                  <c:v>560</c:v>
                </c:pt>
                <c:pt idx="7">
                  <c:v>480</c:v>
                </c:pt>
                <c:pt idx="8">
                  <c:v>360</c:v>
                </c:pt>
                <c:pt idx="9">
                  <c:v>240</c:v>
                </c:pt>
                <c:pt idx="10">
                  <c:v>320</c:v>
                </c:pt>
                <c:pt idx="11">
                  <c:v>120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C44D-44C1-93FE-FA0D51017E61}"/>
            </c:ext>
          </c:extLst>
        </c:ser>
        <c:ser>
          <c:idx val="18"/>
          <c:order val="8"/>
          <c:tx>
            <c:strRef>
              <c:f>'ABC XYZ Analysis'!$A$11</c:f>
              <c:strCache>
                <c:ptCount val="1"/>
                <c:pt idx="0">
                  <c:v>T-Shirt Tesla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'ABC XYZ Analysis'!$B$2:$M$2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XYZ Analysis'!$B$11:$M$11</c:f>
              <c:numCache>
                <c:formatCode>General</c:formatCode>
                <c:ptCount val="12"/>
                <c:pt idx="0">
                  <c:v>180</c:v>
                </c:pt>
                <c:pt idx="1">
                  <c:v>240</c:v>
                </c:pt>
                <c:pt idx="2">
                  <c:v>180</c:v>
                </c:pt>
                <c:pt idx="3">
                  <c:v>270</c:v>
                </c:pt>
                <c:pt idx="4">
                  <c:v>390</c:v>
                </c:pt>
                <c:pt idx="5">
                  <c:v>420</c:v>
                </c:pt>
                <c:pt idx="6">
                  <c:v>480</c:v>
                </c:pt>
                <c:pt idx="7">
                  <c:v>540</c:v>
                </c:pt>
                <c:pt idx="8">
                  <c:v>600</c:v>
                </c:pt>
                <c:pt idx="9">
                  <c:v>750</c:v>
                </c:pt>
                <c:pt idx="10">
                  <c:v>810</c:v>
                </c:pt>
                <c:pt idx="11">
                  <c:v>1320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2-C44D-44C1-93FE-FA0D51017E61}"/>
            </c:ext>
          </c:extLst>
        </c:ser>
        <c:ser>
          <c:idx val="7"/>
          <c:order val="16"/>
          <c:tx>
            <c:strRef>
              <c:f>'ABC XYZ Analysis'!$A$19</c:f>
              <c:strCache>
                <c:ptCount val="1"/>
                <c:pt idx="0">
                  <c:v>T-Shirt Suez Canal obstruction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'ABC XYZ Analysis'!$B$2:$M$2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'ABC XYZ Analysis'!$B$19:$M$19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1720</c:v>
                </c:pt>
                <c:pt idx="3">
                  <c:v>520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EBE-4DB2-9FEE-E87C00F57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945871"/>
        <c:axId val="178935055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'ABC XYZ Analysis'!$B$3:$M$3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70</c:v>
                      </c:pt>
                      <c:pt idx="1">
                        <c:v>0</c:v>
                      </c:pt>
                      <c:pt idx="2">
                        <c:v>210</c:v>
                      </c:pt>
                      <c:pt idx="3">
                        <c:v>490</c:v>
                      </c:pt>
                      <c:pt idx="4">
                        <c:v>1710</c:v>
                      </c:pt>
                      <c:pt idx="5">
                        <c:v>3240</c:v>
                      </c:pt>
                      <c:pt idx="6">
                        <c:v>3780</c:v>
                      </c:pt>
                      <c:pt idx="7">
                        <c:v>3510</c:v>
                      </c:pt>
                      <c:pt idx="8">
                        <c:v>2430</c:v>
                      </c:pt>
                      <c:pt idx="9">
                        <c:v>1170</c:v>
                      </c:pt>
                      <c:pt idx="10">
                        <c:v>280</c:v>
                      </c:pt>
                      <c:pt idx="11">
                        <c:v>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44D-44C1-93FE-FA0D51017E61}"/>
                  </c:ext>
                </c:extLst>
              </c15:ser>
            </c15:filteredLineSeries>
            <c15:filteredLineSeries>
              <c15:ser>
                <c:idx val="10"/>
                <c:order val="1"/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Analysis'!$B$4:$M$4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1050</c:v>
                      </c:pt>
                      <c:pt idx="1">
                        <c:v>850</c:v>
                      </c:pt>
                      <c:pt idx="2">
                        <c:v>1200</c:v>
                      </c:pt>
                      <c:pt idx="3">
                        <c:v>1900</c:v>
                      </c:pt>
                      <c:pt idx="4">
                        <c:v>1350</c:v>
                      </c:pt>
                      <c:pt idx="5">
                        <c:v>650</c:v>
                      </c:pt>
                      <c:pt idx="6">
                        <c:v>550</c:v>
                      </c:pt>
                      <c:pt idx="7">
                        <c:v>350</c:v>
                      </c:pt>
                      <c:pt idx="8">
                        <c:v>850</c:v>
                      </c:pt>
                      <c:pt idx="9">
                        <c:v>1700</c:v>
                      </c:pt>
                      <c:pt idx="10">
                        <c:v>1400</c:v>
                      </c:pt>
                      <c:pt idx="11">
                        <c:v>650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44D-44C1-93FE-FA0D51017E61}"/>
                  </c:ext>
                </c:extLst>
              </c15:ser>
            </c15:filteredLineSeries>
            <c15:filteredLineSeries>
              <c15:ser>
                <c:idx val="12"/>
                <c:order val="2"/>
                <c:spPr>
                  <a:ln w="19050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Analysis'!$B$5:$M$5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35</c:v>
                      </c:pt>
                      <c:pt idx="1">
                        <c:v>70</c:v>
                      </c:pt>
                      <c:pt idx="2">
                        <c:v>35</c:v>
                      </c:pt>
                      <c:pt idx="3">
                        <c:v>245</c:v>
                      </c:pt>
                      <c:pt idx="4">
                        <c:v>1450</c:v>
                      </c:pt>
                      <c:pt idx="5">
                        <c:v>2450</c:v>
                      </c:pt>
                      <c:pt idx="6">
                        <c:v>2700</c:v>
                      </c:pt>
                      <c:pt idx="7">
                        <c:v>2300</c:v>
                      </c:pt>
                      <c:pt idx="8">
                        <c:v>1600</c:v>
                      </c:pt>
                      <c:pt idx="9">
                        <c:v>490</c:v>
                      </c:pt>
                      <c:pt idx="10">
                        <c:v>175</c:v>
                      </c:pt>
                      <c:pt idx="11">
                        <c:v>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44D-44C1-93FE-FA0D51017E61}"/>
                  </c:ext>
                </c:extLst>
              </c15:ser>
            </c15:filteredLineSeries>
            <c15:filteredLineSeries>
              <c15:ser>
                <c:idx val="13"/>
                <c:order val="3"/>
                <c:spPr>
                  <a:ln w="19050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Analysis'!$B$6:$M$6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2480</c:v>
                      </c:pt>
                      <c:pt idx="1">
                        <c:v>2000</c:v>
                      </c:pt>
                      <c:pt idx="2">
                        <c:v>1040</c:v>
                      </c:pt>
                      <c:pt idx="3">
                        <c:v>400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160</c:v>
                      </c:pt>
                      <c:pt idx="9">
                        <c:v>480</c:v>
                      </c:pt>
                      <c:pt idx="10">
                        <c:v>1600</c:v>
                      </c:pt>
                      <c:pt idx="11">
                        <c:v>2160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44D-44C1-93FE-FA0D51017E61}"/>
                  </c:ext>
                </c:extLst>
              </c15:ser>
            </c15:filteredLineSeries>
            <c15:filteredLineSeries>
              <c15:ser>
                <c:idx val="15"/>
                <c:order val="5"/>
                <c:spPr>
                  <a:ln w="19050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Analysis'!$B$8:$M$8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1020</c:v>
                      </c:pt>
                      <c:pt idx="1">
                        <c:v>900</c:v>
                      </c:pt>
                      <c:pt idx="2">
                        <c:v>1080</c:v>
                      </c:pt>
                      <c:pt idx="3">
                        <c:v>960</c:v>
                      </c:pt>
                      <c:pt idx="4">
                        <c:v>780</c:v>
                      </c:pt>
                      <c:pt idx="5">
                        <c:v>360</c:v>
                      </c:pt>
                      <c:pt idx="6">
                        <c:v>120</c:v>
                      </c:pt>
                      <c:pt idx="7">
                        <c:v>160</c:v>
                      </c:pt>
                      <c:pt idx="8">
                        <c:v>280</c:v>
                      </c:pt>
                      <c:pt idx="9">
                        <c:v>715</c:v>
                      </c:pt>
                      <c:pt idx="10">
                        <c:v>1235</c:v>
                      </c:pt>
                      <c:pt idx="11">
                        <c:v>1040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44D-44C1-93FE-FA0D51017E61}"/>
                  </c:ext>
                </c:extLst>
              </c15:ser>
            </c15:filteredLineSeries>
            <c15:filteredLineSeries>
              <c15:ser>
                <c:idx val="17"/>
                <c:order val="7"/>
                <c:spPr>
                  <a:ln w="19050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1100</c:v>
                      </c:pt>
                      <c:pt idx="1">
                        <c:v>900</c:v>
                      </c:pt>
                      <c:pt idx="2">
                        <c:v>280</c:v>
                      </c:pt>
                      <c:pt idx="3">
                        <c:v>70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220</c:v>
                      </c:pt>
                      <c:pt idx="9">
                        <c:v>550</c:v>
                      </c:pt>
                      <c:pt idx="10">
                        <c:v>2090</c:v>
                      </c:pt>
                      <c:pt idx="11">
                        <c:v>2640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44D-44C1-93FE-FA0D51017E61}"/>
                  </c:ext>
                </c:extLst>
              </c15:ser>
            </c15:filteredLineSeries>
            <c15:filteredLineSeries>
              <c15:ser>
                <c:idx val="0"/>
                <c:order val="9"/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Analysis'!$B$12:$M$12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280</c:v>
                      </c:pt>
                      <c:pt idx="3">
                        <c:v>1240</c:v>
                      </c:pt>
                      <c:pt idx="4">
                        <c:v>920</c:v>
                      </c:pt>
                      <c:pt idx="5">
                        <c:v>40</c:v>
                      </c:pt>
                      <c:pt idx="6">
                        <c:v>80</c:v>
                      </c:pt>
                      <c:pt idx="7">
                        <c:v>40</c:v>
                      </c:pt>
                      <c:pt idx="8">
                        <c:v>360</c:v>
                      </c:pt>
                      <c:pt idx="9">
                        <c:v>1480</c:v>
                      </c:pt>
                      <c:pt idx="10">
                        <c:v>1120</c:v>
                      </c:pt>
                      <c:pt idx="11">
                        <c:v>240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4EBE-4DB2-9FEE-E87C00F57593}"/>
                  </c:ext>
                </c:extLst>
              </c15:ser>
            </c15:filteredLineSeries>
            <c15:filteredLineSeries>
              <c15:ser>
                <c:idx val="1"/>
                <c:order val="10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Analysis'!$B$13:$M$13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40</c:v>
                      </c:pt>
                      <c:pt idx="1">
                        <c:v>0</c:v>
                      </c:pt>
                      <c:pt idx="2">
                        <c:v>385</c:v>
                      </c:pt>
                      <c:pt idx="3">
                        <c:v>1320</c:v>
                      </c:pt>
                      <c:pt idx="4">
                        <c:v>715</c:v>
                      </c:pt>
                      <c:pt idx="5">
                        <c:v>80</c:v>
                      </c:pt>
                      <c:pt idx="6">
                        <c:v>160</c:v>
                      </c:pt>
                      <c:pt idx="7">
                        <c:v>120</c:v>
                      </c:pt>
                      <c:pt idx="8">
                        <c:v>935</c:v>
                      </c:pt>
                      <c:pt idx="9">
                        <c:v>1595</c:v>
                      </c:pt>
                      <c:pt idx="10">
                        <c:v>330</c:v>
                      </c:pt>
                      <c:pt idx="11">
                        <c:v>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4EBE-4DB2-9FEE-E87C00F57593}"/>
                  </c:ext>
                </c:extLst>
              </c15:ser>
            </c15:filteredLineSeries>
            <c15:filteredLineSeries>
              <c15:ser>
                <c:idx val="2"/>
                <c:order val="11"/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40</c:v>
                      </c:pt>
                      <c:pt idx="1">
                        <c:v>60</c:v>
                      </c:pt>
                      <c:pt idx="2">
                        <c:v>100</c:v>
                      </c:pt>
                      <c:pt idx="3">
                        <c:v>180</c:v>
                      </c:pt>
                      <c:pt idx="4">
                        <c:v>450</c:v>
                      </c:pt>
                      <c:pt idx="5">
                        <c:v>1050</c:v>
                      </c:pt>
                      <c:pt idx="6">
                        <c:v>1260</c:v>
                      </c:pt>
                      <c:pt idx="7">
                        <c:v>810</c:v>
                      </c:pt>
                      <c:pt idx="8">
                        <c:v>280</c:v>
                      </c:pt>
                      <c:pt idx="9">
                        <c:v>120</c:v>
                      </c:pt>
                      <c:pt idx="10">
                        <c:v>40</c:v>
                      </c:pt>
                      <c:pt idx="11">
                        <c:v>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4EBE-4DB2-9FEE-E87C00F57593}"/>
                  </c:ext>
                </c:extLst>
              </c15:ser>
            </c15:filteredLineSeries>
            <c15:filteredLineSeries>
              <c15:ser>
                <c:idx val="3"/>
                <c:order val="12"/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Analysis'!$B$15:$M$15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15</c:v>
                      </c:pt>
                      <c:pt idx="1">
                        <c:v>30</c:v>
                      </c:pt>
                      <c:pt idx="2">
                        <c:v>15</c:v>
                      </c:pt>
                      <c:pt idx="3">
                        <c:v>60</c:v>
                      </c:pt>
                      <c:pt idx="4">
                        <c:v>510</c:v>
                      </c:pt>
                      <c:pt idx="5">
                        <c:v>1080</c:v>
                      </c:pt>
                      <c:pt idx="6">
                        <c:v>1290</c:v>
                      </c:pt>
                      <c:pt idx="7">
                        <c:v>630</c:v>
                      </c:pt>
                      <c:pt idx="8">
                        <c:v>120</c:v>
                      </c:pt>
                      <c:pt idx="9">
                        <c:v>60</c:v>
                      </c:pt>
                      <c:pt idx="10">
                        <c:v>30</c:v>
                      </c:pt>
                      <c:pt idx="11">
                        <c:v>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4EBE-4DB2-9FEE-E87C00F57593}"/>
                  </c:ext>
                </c:extLst>
              </c15:ser>
            </c15:filteredLineSeries>
            <c15:filteredLineSeries>
              <c15:ser>
                <c:idx val="4"/>
                <c:order val="13"/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Analysis'!$B$16:$M$16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435</c:v>
                      </c:pt>
                      <c:pt idx="1">
                        <c:v>300</c:v>
                      </c:pt>
                      <c:pt idx="2">
                        <c:v>225</c:v>
                      </c:pt>
                      <c:pt idx="3">
                        <c:v>405</c:v>
                      </c:pt>
                      <c:pt idx="4">
                        <c:v>375</c:v>
                      </c:pt>
                      <c:pt idx="5">
                        <c:v>180</c:v>
                      </c:pt>
                      <c:pt idx="6">
                        <c:v>315</c:v>
                      </c:pt>
                      <c:pt idx="7">
                        <c:v>180</c:v>
                      </c:pt>
                      <c:pt idx="8">
                        <c:v>315</c:v>
                      </c:pt>
                      <c:pt idx="9">
                        <c:v>375</c:v>
                      </c:pt>
                      <c:pt idx="10">
                        <c:v>315</c:v>
                      </c:pt>
                      <c:pt idx="11">
                        <c:v>420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4EBE-4DB2-9FEE-E87C00F57593}"/>
                  </c:ext>
                </c:extLst>
              </c15:ser>
            </c15:filteredLineSeries>
            <c15:filteredLineSeries>
              <c15:ser>
                <c:idx val="5"/>
                <c:order val="14"/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Analysis'!$B$17:$M$17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240</c:v>
                      </c:pt>
                      <c:pt idx="1">
                        <c:v>150</c:v>
                      </c:pt>
                      <c:pt idx="2">
                        <c:v>285</c:v>
                      </c:pt>
                      <c:pt idx="3">
                        <c:v>375</c:v>
                      </c:pt>
                      <c:pt idx="4">
                        <c:v>285</c:v>
                      </c:pt>
                      <c:pt idx="5">
                        <c:v>420</c:v>
                      </c:pt>
                      <c:pt idx="6">
                        <c:v>375</c:v>
                      </c:pt>
                      <c:pt idx="7">
                        <c:v>390</c:v>
                      </c:pt>
                      <c:pt idx="8">
                        <c:v>165</c:v>
                      </c:pt>
                      <c:pt idx="9">
                        <c:v>420</c:v>
                      </c:pt>
                      <c:pt idx="10">
                        <c:v>225</c:v>
                      </c:pt>
                      <c:pt idx="11">
                        <c:v>345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4EBE-4DB2-9FEE-E87C00F57593}"/>
                  </c:ext>
                </c:extLst>
              </c15:ser>
            </c15:filteredLineSeries>
            <c15:filteredLineSeries>
              <c15:ser>
                <c:idx val="6"/>
                <c:order val="15"/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Analysis'!$B$18:$M$18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680</c:v>
                      </c:pt>
                      <c:pt idx="11">
                        <c:v>1960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4EBE-4DB2-9FEE-E87C00F57593}"/>
                  </c:ext>
                </c:extLst>
              </c15:ser>
            </c15:filteredLineSeries>
            <c15:filteredLineSeries>
              <c15:ser>
                <c:idx val="9"/>
                <c:order val="17"/>
                <c:spPr>
                  <a:ln w="19050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Analysis'!$B$20:$M$20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160</c:v>
                      </c:pt>
                      <c:pt idx="9">
                        <c:v>1200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4EBE-4DB2-9FEE-E87C00F57593}"/>
                  </c:ext>
                </c:extLst>
              </c15:ser>
            </c15:filteredLineSeries>
            <c15:filteredLineSeries>
              <c15:ser>
                <c:idx val="11"/>
                <c:order val="18"/>
                <c:spPr>
                  <a:ln w="19050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Analysis'!$B$2:$M$2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'ABC XYZ Analysis'!$B$21:$M$21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</c:v>
                      </c:pt>
                      <c:pt idx="1">
                        <c:v>60</c:v>
                      </c:pt>
                      <c:pt idx="2">
                        <c:v>150</c:v>
                      </c:pt>
                      <c:pt idx="3">
                        <c:v>210</c:v>
                      </c:pt>
                      <c:pt idx="4">
                        <c:v>180</c:v>
                      </c:pt>
                      <c:pt idx="5">
                        <c:v>60</c:v>
                      </c:pt>
                      <c:pt idx="6">
                        <c:v>30</c:v>
                      </c:pt>
                      <c:pt idx="7">
                        <c:v>0</c:v>
                      </c:pt>
                      <c:pt idx="8">
                        <c:v>30</c:v>
                      </c:pt>
                      <c:pt idx="9">
                        <c:v>150</c:v>
                      </c:pt>
                      <c:pt idx="10">
                        <c:v>270</c:v>
                      </c:pt>
                      <c:pt idx="11">
                        <c:v>120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4EBE-4DB2-9FEE-E87C00F57593}"/>
                  </c:ext>
                </c:extLst>
              </c15:ser>
            </c15:filteredLineSeries>
          </c:ext>
        </c:extLst>
      </c:lineChart>
      <c:catAx>
        <c:axId val="178945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35055"/>
        <c:crosses val="autoZero"/>
        <c:auto val="1"/>
        <c:lblAlgn val="ctr"/>
        <c:lblOffset val="100"/>
        <c:noMultiLvlLbl val="0"/>
      </c:catAx>
      <c:valAx>
        <c:axId val="1789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Revenue, 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4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21</xdr:row>
      <xdr:rowOff>179070</xdr:rowOff>
    </xdr:from>
    <xdr:to>
      <xdr:col>13</xdr:col>
      <xdr:colOff>495300</xdr:colOff>
      <xdr:row>38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F163BD-28D7-5CC5-932B-6ACCDA240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7CDC-7F90-459A-BC9D-AD19E290BEE8}">
  <dimension ref="A1:V21"/>
  <sheetViews>
    <sheetView tabSelected="1" zoomScale="115" zoomScaleNormal="115" workbookViewId="0">
      <selection activeCell="AB14" sqref="AB14"/>
    </sheetView>
  </sheetViews>
  <sheetFormatPr defaultColWidth="8.85546875" defaultRowHeight="15" x14ac:dyDescent="0.25"/>
  <cols>
    <col min="1" max="1" width="28.28515625" style="21" bestFit="1" customWidth="1"/>
    <col min="2" max="13" width="5.42578125" style="21" bestFit="1" customWidth="1"/>
    <col min="14" max="14" width="7.28515625" style="21" bestFit="1" customWidth="1"/>
    <col min="15" max="15" width="15.7109375" style="21" customWidth="1"/>
    <col min="16" max="18" width="8.85546875" style="21"/>
    <col min="19" max="19" width="2.7109375" style="21" customWidth="1"/>
    <col min="20" max="20" width="8.85546875" style="21"/>
    <col min="21" max="21" width="14.5703125" style="21" customWidth="1"/>
    <col min="22" max="22" width="2.7109375" style="21" customWidth="1"/>
    <col min="23" max="16384" width="8.85546875" style="21"/>
  </cols>
  <sheetData>
    <row r="1" spans="1:22" x14ac:dyDescent="0.25">
      <c r="A1" s="27"/>
      <c r="B1" s="43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6" t="s">
        <v>45</v>
      </c>
      <c r="P1" s="46"/>
      <c r="Q1" s="46"/>
      <c r="R1" s="46"/>
      <c r="S1" s="46" t="s">
        <v>48</v>
      </c>
      <c r="T1" s="46"/>
      <c r="U1" s="46"/>
      <c r="V1" s="46"/>
    </row>
    <row r="2" spans="1:22" ht="15" customHeight="1" x14ac:dyDescent="0.25">
      <c r="A2" s="23" t="s">
        <v>0</v>
      </c>
      <c r="B2" s="1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9" t="s">
        <v>32</v>
      </c>
      <c r="O2" s="40" t="s">
        <v>46</v>
      </c>
      <c r="P2" s="41" t="s">
        <v>33</v>
      </c>
      <c r="Q2" s="41" t="s">
        <v>34</v>
      </c>
      <c r="R2" s="42" t="s">
        <v>35</v>
      </c>
      <c r="S2" s="22"/>
      <c r="T2" s="47" t="s">
        <v>36</v>
      </c>
      <c r="U2" s="47" t="s">
        <v>47</v>
      </c>
      <c r="V2" s="2"/>
    </row>
    <row r="3" spans="1:22" ht="15" customHeight="1" thickBot="1" x14ac:dyDescent="0.3">
      <c r="A3" s="24" t="s">
        <v>31</v>
      </c>
      <c r="B3" s="10">
        <v>70</v>
      </c>
      <c r="C3" s="11">
        <v>0</v>
      </c>
      <c r="D3" s="11">
        <v>210</v>
      </c>
      <c r="E3" s="11">
        <v>490</v>
      </c>
      <c r="F3" s="11">
        <v>1710</v>
      </c>
      <c r="G3" s="11">
        <v>3240</v>
      </c>
      <c r="H3" s="11">
        <v>3780</v>
      </c>
      <c r="I3" s="11">
        <v>3510</v>
      </c>
      <c r="J3" s="11">
        <v>2430</v>
      </c>
      <c r="K3" s="11">
        <v>1170</v>
      </c>
      <c r="L3" s="11">
        <v>280</v>
      </c>
      <c r="M3" s="11">
        <v>70</v>
      </c>
      <c r="N3" s="12">
        <f t="shared" ref="N3:N21" si="0">SUM(B3:M3)</f>
        <v>16960</v>
      </c>
      <c r="O3" s="28">
        <f>SUM($N$3:N3)/SUM($N$3:$N$21)</f>
        <v>0.13340150234003226</v>
      </c>
      <c r="P3" s="29">
        <f>STDEV(B3:M3)/AVERAGE(B3:M3)</f>
        <v>1.0387012116708272</v>
      </c>
      <c r="Q3" s="30" t="str">
        <f t="shared" ref="Q3:Q21" si="1">IF(O3&lt;$U$4,$T$4,IF(O3&lt;$U$5,$T$5,$T$6))</f>
        <v>A</v>
      </c>
      <c r="R3" s="31" t="str">
        <f t="shared" ref="R3:R21" si="2">IF(P3&lt;$U$10,$T$10,IF(P3&lt;$U$11,$T$11,$T$12))</f>
        <v>Z</v>
      </c>
      <c r="S3" s="22"/>
      <c r="T3" s="47"/>
      <c r="U3" s="48"/>
      <c r="V3" s="2"/>
    </row>
    <row r="4" spans="1:22" ht="15.75" thickBot="1" x14ac:dyDescent="0.3">
      <c r="A4" s="25" t="s">
        <v>17</v>
      </c>
      <c r="B4" s="13">
        <v>1050</v>
      </c>
      <c r="C4" s="7">
        <v>850</v>
      </c>
      <c r="D4" s="7">
        <v>1200</v>
      </c>
      <c r="E4" s="7">
        <v>1900</v>
      </c>
      <c r="F4" s="7">
        <v>1350</v>
      </c>
      <c r="G4" s="7">
        <v>650</v>
      </c>
      <c r="H4" s="7">
        <v>550</v>
      </c>
      <c r="I4" s="7">
        <v>350</v>
      </c>
      <c r="J4" s="7">
        <v>850</v>
      </c>
      <c r="K4" s="7">
        <v>1700</v>
      </c>
      <c r="L4" s="7">
        <v>1400</v>
      </c>
      <c r="M4" s="7">
        <v>650</v>
      </c>
      <c r="N4" s="14">
        <f t="shared" si="0"/>
        <v>12500</v>
      </c>
      <c r="O4" s="32">
        <f>SUM($N$3:N4)/SUM($N$3:$N$21)</f>
        <v>0.2317221850788532</v>
      </c>
      <c r="P4" s="33">
        <f t="shared" ref="P4:P21" si="3">STDEV(B4:M4)/AVERAGE(B4:M4)</f>
        <v>0.45941306428568568</v>
      </c>
      <c r="Q4" s="34" t="str">
        <f t="shared" si="1"/>
        <v>A</v>
      </c>
      <c r="R4" s="35" t="str">
        <f t="shared" si="2"/>
        <v>X</v>
      </c>
      <c r="S4" s="22"/>
      <c r="T4" s="20" t="s">
        <v>37</v>
      </c>
      <c r="U4" s="3">
        <v>0.5</v>
      </c>
      <c r="V4" s="2"/>
    </row>
    <row r="5" spans="1:22" ht="15.75" thickBot="1" x14ac:dyDescent="0.3">
      <c r="A5" s="25" t="s">
        <v>22</v>
      </c>
      <c r="B5" s="13">
        <v>35</v>
      </c>
      <c r="C5" s="7">
        <v>70</v>
      </c>
      <c r="D5" s="7">
        <v>35</v>
      </c>
      <c r="E5" s="7">
        <v>245</v>
      </c>
      <c r="F5" s="7">
        <v>1450</v>
      </c>
      <c r="G5" s="7">
        <v>2450</v>
      </c>
      <c r="H5" s="7">
        <v>2700</v>
      </c>
      <c r="I5" s="7">
        <v>2300</v>
      </c>
      <c r="J5" s="7">
        <v>1600</v>
      </c>
      <c r="K5" s="7">
        <v>490</v>
      </c>
      <c r="L5" s="7">
        <v>175</v>
      </c>
      <c r="M5" s="7">
        <v>70</v>
      </c>
      <c r="N5" s="14">
        <f t="shared" si="0"/>
        <v>11620</v>
      </c>
      <c r="O5" s="32">
        <f>SUM($N$3:N5)/SUM($N$3:$N$21)</f>
        <v>0.32312109175286113</v>
      </c>
      <c r="P5" s="33">
        <f t="shared" si="3"/>
        <v>1.0936172931098165</v>
      </c>
      <c r="Q5" s="34" t="str">
        <f t="shared" si="1"/>
        <v>A</v>
      </c>
      <c r="R5" s="35" t="str">
        <f t="shared" si="2"/>
        <v>Z</v>
      </c>
      <c r="S5" s="22"/>
      <c r="T5" s="20" t="s">
        <v>38</v>
      </c>
      <c r="U5" s="3">
        <v>0.8</v>
      </c>
      <c r="V5" s="2"/>
    </row>
    <row r="6" spans="1:22" x14ac:dyDescent="0.25">
      <c r="A6" s="25" t="s">
        <v>18</v>
      </c>
      <c r="B6" s="13">
        <v>2480</v>
      </c>
      <c r="C6" s="7">
        <v>2000</v>
      </c>
      <c r="D6" s="7">
        <v>1040</v>
      </c>
      <c r="E6" s="7">
        <v>400</v>
      </c>
      <c r="F6" s="7">
        <v>0</v>
      </c>
      <c r="G6" s="7">
        <v>0</v>
      </c>
      <c r="H6" s="7">
        <v>0</v>
      </c>
      <c r="I6" s="7">
        <v>0</v>
      </c>
      <c r="J6" s="7">
        <v>160</v>
      </c>
      <c r="K6" s="7">
        <v>480</v>
      </c>
      <c r="L6" s="7">
        <v>1600</v>
      </c>
      <c r="M6" s="7">
        <v>2160</v>
      </c>
      <c r="N6" s="14">
        <f t="shared" si="0"/>
        <v>10320</v>
      </c>
      <c r="O6" s="32">
        <f>SUM($N$3:N6)/SUM($N$3:$N$21)</f>
        <v>0.40429464742203169</v>
      </c>
      <c r="P6" s="33">
        <f t="shared" si="3"/>
        <v>1.1085887316129399</v>
      </c>
      <c r="Q6" s="34" t="str">
        <f t="shared" si="1"/>
        <v>A</v>
      </c>
      <c r="R6" s="35" t="str">
        <f t="shared" si="2"/>
        <v>Z</v>
      </c>
      <c r="S6" s="22"/>
      <c r="T6" s="20" t="s">
        <v>39</v>
      </c>
      <c r="U6" s="4" t="str">
        <f>"&gt;"&amp;U5*100&amp;"%"</f>
        <v>&gt;80%</v>
      </c>
      <c r="V6" s="2"/>
    </row>
    <row r="7" spans="1:22" ht="15.75" thickBot="1" x14ac:dyDescent="0.3">
      <c r="A7" s="25" t="s">
        <v>30</v>
      </c>
      <c r="B7" s="13">
        <v>2790</v>
      </c>
      <c r="C7" s="7">
        <v>2070</v>
      </c>
      <c r="D7" s="7">
        <v>180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380</v>
      </c>
      <c r="L7" s="7">
        <v>1615</v>
      </c>
      <c r="M7" s="7">
        <v>3230</v>
      </c>
      <c r="N7" s="14">
        <f t="shared" si="0"/>
        <v>10265</v>
      </c>
      <c r="O7" s="32">
        <f>SUM($N$3:N7)/SUM($N$3:$N$21)</f>
        <v>0.48503559208715147</v>
      </c>
      <c r="P7" s="33">
        <f t="shared" si="3"/>
        <v>1.4320158648615959</v>
      </c>
      <c r="Q7" s="34" t="str">
        <f t="shared" si="1"/>
        <v>A</v>
      </c>
      <c r="R7" s="35" t="str">
        <f t="shared" si="2"/>
        <v>Z</v>
      </c>
      <c r="S7" s="5"/>
      <c r="T7" s="5"/>
      <c r="U7" s="5"/>
      <c r="V7" s="6"/>
    </row>
    <row r="8" spans="1:22" x14ac:dyDescent="0.25">
      <c r="A8" s="25" t="s">
        <v>16</v>
      </c>
      <c r="B8" s="13">
        <v>1020</v>
      </c>
      <c r="C8" s="7">
        <v>900</v>
      </c>
      <c r="D8" s="7">
        <v>1080</v>
      </c>
      <c r="E8" s="7">
        <v>960</v>
      </c>
      <c r="F8" s="7">
        <v>780</v>
      </c>
      <c r="G8" s="7">
        <v>360</v>
      </c>
      <c r="H8" s="7">
        <v>120</v>
      </c>
      <c r="I8" s="7">
        <v>160</v>
      </c>
      <c r="J8" s="7">
        <v>280</v>
      </c>
      <c r="K8" s="7">
        <v>715</v>
      </c>
      <c r="L8" s="7">
        <v>1235</v>
      </c>
      <c r="M8" s="7">
        <v>1040</v>
      </c>
      <c r="N8" s="14">
        <f t="shared" si="0"/>
        <v>8650</v>
      </c>
      <c r="O8" s="32">
        <f>SUM($N$3:N8)/SUM($N$3:$N$21)</f>
        <v>0.55307350454241555</v>
      </c>
      <c r="P8" s="33">
        <f t="shared" si="3"/>
        <v>0.54177429786642251</v>
      </c>
      <c r="Q8" s="34" t="str">
        <f t="shared" si="1"/>
        <v>B</v>
      </c>
      <c r="R8" s="35" t="str">
        <f t="shared" si="2"/>
        <v>Y</v>
      </c>
      <c r="S8" s="8"/>
      <c r="T8" s="49" t="s">
        <v>36</v>
      </c>
      <c r="U8" s="49" t="s">
        <v>40</v>
      </c>
      <c r="V8" s="1"/>
    </row>
    <row r="9" spans="1:22" ht="15.75" thickBot="1" x14ac:dyDescent="0.3">
      <c r="A9" s="25" t="s">
        <v>25</v>
      </c>
      <c r="B9" s="13">
        <v>1560</v>
      </c>
      <c r="C9" s="7">
        <v>1120</v>
      </c>
      <c r="D9" s="7">
        <v>960</v>
      </c>
      <c r="E9" s="7">
        <v>840</v>
      </c>
      <c r="F9" s="7">
        <v>680</v>
      </c>
      <c r="G9" s="7">
        <v>640</v>
      </c>
      <c r="H9" s="7">
        <v>560</v>
      </c>
      <c r="I9" s="7">
        <v>480</v>
      </c>
      <c r="J9" s="7">
        <v>360</v>
      </c>
      <c r="K9" s="7">
        <v>240</v>
      </c>
      <c r="L9" s="7">
        <v>320</v>
      </c>
      <c r="M9" s="7">
        <v>120</v>
      </c>
      <c r="N9" s="14">
        <f t="shared" si="0"/>
        <v>7880</v>
      </c>
      <c r="O9" s="32">
        <f>SUM($N$3:N9)/SUM($N$3:$N$21)</f>
        <v>0.61505486294096823</v>
      </c>
      <c r="P9" s="33">
        <f t="shared" si="3"/>
        <v>0.62631523317460669</v>
      </c>
      <c r="Q9" s="34" t="str">
        <f t="shared" si="1"/>
        <v>B</v>
      </c>
      <c r="R9" s="35" t="str">
        <f t="shared" si="2"/>
        <v>Y</v>
      </c>
      <c r="S9" s="22"/>
      <c r="T9" s="47"/>
      <c r="U9" s="48"/>
      <c r="V9" s="2"/>
    </row>
    <row r="10" spans="1:22" ht="15.75" thickBot="1" x14ac:dyDescent="0.3">
      <c r="A10" s="25" t="s">
        <v>27</v>
      </c>
      <c r="B10" s="13">
        <v>1100</v>
      </c>
      <c r="C10" s="7">
        <v>900</v>
      </c>
      <c r="D10" s="7">
        <v>280</v>
      </c>
      <c r="E10" s="7">
        <v>70</v>
      </c>
      <c r="F10" s="7">
        <v>0</v>
      </c>
      <c r="G10" s="7">
        <v>0</v>
      </c>
      <c r="H10" s="7">
        <v>0</v>
      </c>
      <c r="I10" s="7">
        <v>0</v>
      </c>
      <c r="J10" s="7">
        <v>220</v>
      </c>
      <c r="K10" s="7">
        <v>550</v>
      </c>
      <c r="L10" s="7">
        <v>2090</v>
      </c>
      <c r="M10" s="7">
        <v>2640</v>
      </c>
      <c r="N10" s="14">
        <f t="shared" si="0"/>
        <v>7850</v>
      </c>
      <c r="O10" s="32">
        <f>SUM($N$3:N10)/SUM($N$3:$N$21)</f>
        <v>0.67680025170094782</v>
      </c>
      <c r="P10" s="33">
        <f t="shared" si="3"/>
        <v>1.356098455345671</v>
      </c>
      <c r="Q10" s="34" t="str">
        <f t="shared" si="1"/>
        <v>B</v>
      </c>
      <c r="R10" s="35" t="str">
        <f t="shared" si="2"/>
        <v>Z</v>
      </c>
      <c r="S10" s="22"/>
      <c r="T10" s="20" t="s">
        <v>41</v>
      </c>
      <c r="U10" s="3">
        <v>0.5</v>
      </c>
      <c r="V10" s="2"/>
    </row>
    <row r="11" spans="1:22" ht="15.75" thickBot="1" x14ac:dyDescent="0.3">
      <c r="A11" s="25" t="s">
        <v>23</v>
      </c>
      <c r="B11" s="13">
        <v>180</v>
      </c>
      <c r="C11" s="7">
        <v>240</v>
      </c>
      <c r="D11" s="7">
        <v>180</v>
      </c>
      <c r="E11" s="7">
        <v>270</v>
      </c>
      <c r="F11" s="7">
        <v>390</v>
      </c>
      <c r="G11" s="7">
        <v>420</v>
      </c>
      <c r="H11" s="7">
        <v>480</v>
      </c>
      <c r="I11" s="7">
        <v>540</v>
      </c>
      <c r="J11" s="7">
        <v>600</v>
      </c>
      <c r="K11" s="7">
        <v>750</v>
      </c>
      <c r="L11" s="7">
        <v>810</v>
      </c>
      <c r="M11" s="7">
        <v>1320</v>
      </c>
      <c r="N11" s="14">
        <f t="shared" si="0"/>
        <v>6180</v>
      </c>
      <c r="O11" s="32">
        <f>SUM($N$3:N11)/SUM($N$3:$N$21)</f>
        <v>0.72540999724702093</v>
      </c>
      <c r="P11" s="33">
        <f t="shared" si="3"/>
        <v>0.63707508220425302</v>
      </c>
      <c r="Q11" s="34" t="str">
        <f t="shared" si="1"/>
        <v>B</v>
      </c>
      <c r="R11" s="35" t="str">
        <f t="shared" si="2"/>
        <v>Y</v>
      </c>
      <c r="S11" s="22"/>
      <c r="T11" s="20" t="s">
        <v>42</v>
      </c>
      <c r="U11" s="3">
        <v>1</v>
      </c>
      <c r="V11" s="2"/>
    </row>
    <row r="12" spans="1:22" x14ac:dyDescent="0.25">
      <c r="A12" s="25" t="s">
        <v>29</v>
      </c>
      <c r="B12" s="13">
        <v>0</v>
      </c>
      <c r="C12" s="7">
        <v>0</v>
      </c>
      <c r="D12" s="7">
        <v>280</v>
      </c>
      <c r="E12" s="7">
        <v>1240</v>
      </c>
      <c r="F12" s="7">
        <v>920</v>
      </c>
      <c r="G12" s="7">
        <v>40</v>
      </c>
      <c r="H12" s="7">
        <v>80</v>
      </c>
      <c r="I12" s="7">
        <v>40</v>
      </c>
      <c r="J12" s="7">
        <v>360</v>
      </c>
      <c r="K12" s="7">
        <v>1480</v>
      </c>
      <c r="L12" s="7">
        <v>1120</v>
      </c>
      <c r="M12" s="7">
        <v>240</v>
      </c>
      <c r="N12" s="14">
        <f t="shared" si="0"/>
        <v>5800</v>
      </c>
      <c r="O12" s="32">
        <f>SUM($N$3:N12)/SUM($N$3:$N$21)</f>
        <v>0.77103079403783381</v>
      </c>
      <c r="P12" s="33">
        <f t="shared" si="3"/>
        <v>1.1333335452870823</v>
      </c>
      <c r="Q12" s="34" t="str">
        <f t="shared" si="1"/>
        <v>B</v>
      </c>
      <c r="R12" s="35" t="str">
        <f t="shared" si="2"/>
        <v>Z</v>
      </c>
      <c r="S12" s="22"/>
      <c r="T12" s="20" t="s">
        <v>43</v>
      </c>
      <c r="U12" s="4" t="str">
        <f>"&gt;"&amp;U11*100&amp;"%"</f>
        <v>&gt;100%</v>
      </c>
      <c r="V12" s="2"/>
    </row>
    <row r="13" spans="1:22" ht="15.75" thickBot="1" x14ac:dyDescent="0.3">
      <c r="A13" s="25" t="s">
        <v>19</v>
      </c>
      <c r="B13" s="13">
        <v>40</v>
      </c>
      <c r="C13" s="7">
        <v>0</v>
      </c>
      <c r="D13" s="7">
        <v>385</v>
      </c>
      <c r="E13" s="7">
        <v>1320</v>
      </c>
      <c r="F13" s="7">
        <v>715</v>
      </c>
      <c r="G13" s="7">
        <v>80</v>
      </c>
      <c r="H13" s="7">
        <v>160</v>
      </c>
      <c r="I13" s="7">
        <v>120</v>
      </c>
      <c r="J13" s="7">
        <v>935</v>
      </c>
      <c r="K13" s="7">
        <v>1595</v>
      </c>
      <c r="L13" s="7">
        <v>330</v>
      </c>
      <c r="M13" s="7">
        <v>80</v>
      </c>
      <c r="N13" s="14">
        <f t="shared" si="0"/>
        <v>5760</v>
      </c>
      <c r="O13" s="32">
        <f>SUM($N$3:N13)/SUM($N$3:$N$21)</f>
        <v>0.8163369646438825</v>
      </c>
      <c r="P13" s="33">
        <f t="shared" si="3"/>
        <v>1.12692736135821</v>
      </c>
      <c r="Q13" s="34" t="str">
        <f t="shared" si="1"/>
        <v>C</v>
      </c>
      <c r="R13" s="35" t="str">
        <f t="shared" si="2"/>
        <v>Z</v>
      </c>
      <c r="S13" s="5"/>
      <c r="T13" s="5"/>
      <c r="U13" s="5"/>
      <c r="V13" s="6"/>
    </row>
    <row r="14" spans="1:22" x14ac:dyDescent="0.25">
      <c r="A14" s="25" t="s">
        <v>13</v>
      </c>
      <c r="B14" s="13">
        <v>40</v>
      </c>
      <c r="C14" s="7">
        <v>60</v>
      </c>
      <c r="D14" s="7">
        <v>100</v>
      </c>
      <c r="E14" s="7">
        <v>180</v>
      </c>
      <c r="F14" s="7">
        <v>450</v>
      </c>
      <c r="G14" s="7">
        <v>1050</v>
      </c>
      <c r="H14" s="7">
        <v>1260</v>
      </c>
      <c r="I14" s="7">
        <v>810</v>
      </c>
      <c r="J14" s="7">
        <v>280</v>
      </c>
      <c r="K14" s="7">
        <v>120</v>
      </c>
      <c r="L14" s="7">
        <v>40</v>
      </c>
      <c r="M14" s="7">
        <v>20</v>
      </c>
      <c r="N14" s="14">
        <f t="shared" si="0"/>
        <v>4410</v>
      </c>
      <c r="O14" s="32">
        <f>SUM($N$3:N14)/SUM($N$3:$N$21)</f>
        <v>0.85102450151413855</v>
      </c>
      <c r="P14" s="33">
        <f t="shared" si="3"/>
        <v>1.1805273837776851</v>
      </c>
      <c r="Q14" s="34" t="str">
        <f t="shared" si="1"/>
        <v>C</v>
      </c>
      <c r="R14" s="35" t="str">
        <f t="shared" si="2"/>
        <v>Z</v>
      </c>
    </row>
    <row r="15" spans="1:22" x14ac:dyDescent="0.25">
      <c r="A15" s="25" t="s">
        <v>20</v>
      </c>
      <c r="B15" s="13">
        <v>15</v>
      </c>
      <c r="C15" s="7">
        <v>30</v>
      </c>
      <c r="D15" s="7">
        <v>15</v>
      </c>
      <c r="E15" s="7">
        <v>60</v>
      </c>
      <c r="F15" s="7">
        <v>510</v>
      </c>
      <c r="G15" s="7">
        <v>1080</v>
      </c>
      <c r="H15" s="7">
        <v>1290</v>
      </c>
      <c r="I15" s="7">
        <v>630</v>
      </c>
      <c r="J15" s="7">
        <v>120</v>
      </c>
      <c r="K15" s="7">
        <v>60</v>
      </c>
      <c r="L15" s="7">
        <v>30</v>
      </c>
      <c r="M15" s="7">
        <v>15</v>
      </c>
      <c r="N15" s="14">
        <f t="shared" si="0"/>
        <v>3855</v>
      </c>
      <c r="O15" s="32">
        <f>SUM($N$3:N15)/SUM($N$3:$N$21)</f>
        <v>0.88134660007079091</v>
      </c>
      <c r="P15" s="33">
        <f t="shared" si="3"/>
        <v>1.4150610124472585</v>
      </c>
      <c r="Q15" s="34" t="str">
        <f t="shared" si="1"/>
        <v>C</v>
      </c>
      <c r="R15" s="35" t="str">
        <f t="shared" si="2"/>
        <v>Z</v>
      </c>
    </row>
    <row r="16" spans="1:22" x14ac:dyDescent="0.25">
      <c r="A16" s="25" t="s">
        <v>14</v>
      </c>
      <c r="B16" s="13">
        <v>435</v>
      </c>
      <c r="C16" s="7">
        <v>300</v>
      </c>
      <c r="D16" s="7">
        <v>225</v>
      </c>
      <c r="E16" s="7">
        <v>405</v>
      </c>
      <c r="F16" s="7">
        <v>375</v>
      </c>
      <c r="G16" s="7">
        <v>180</v>
      </c>
      <c r="H16" s="7">
        <v>315</v>
      </c>
      <c r="I16" s="7">
        <v>180</v>
      </c>
      <c r="J16" s="7">
        <v>315</v>
      </c>
      <c r="K16" s="7">
        <v>375</v>
      </c>
      <c r="L16" s="7">
        <v>315</v>
      </c>
      <c r="M16" s="7">
        <v>420</v>
      </c>
      <c r="N16" s="14">
        <f t="shared" si="0"/>
        <v>3840</v>
      </c>
      <c r="O16" s="32">
        <f>SUM($N$3:N16)/SUM($N$3:$N$21)</f>
        <v>0.91155071380815667</v>
      </c>
      <c r="P16" s="33">
        <f t="shared" si="3"/>
        <v>0.27502582523365787</v>
      </c>
      <c r="Q16" s="34" t="str">
        <f t="shared" si="1"/>
        <v>C</v>
      </c>
      <c r="R16" s="35" t="str">
        <f t="shared" si="2"/>
        <v>X</v>
      </c>
    </row>
    <row r="17" spans="1:18" x14ac:dyDescent="0.25">
      <c r="A17" s="25" t="s">
        <v>15</v>
      </c>
      <c r="B17" s="13">
        <v>240</v>
      </c>
      <c r="C17" s="7">
        <v>150</v>
      </c>
      <c r="D17" s="7">
        <v>285</v>
      </c>
      <c r="E17" s="7">
        <v>375</v>
      </c>
      <c r="F17" s="7">
        <v>285</v>
      </c>
      <c r="G17" s="7">
        <v>420</v>
      </c>
      <c r="H17" s="7">
        <v>375</v>
      </c>
      <c r="I17" s="7">
        <v>390</v>
      </c>
      <c r="J17" s="7">
        <v>165</v>
      </c>
      <c r="K17" s="7">
        <v>420</v>
      </c>
      <c r="L17" s="7">
        <v>225</v>
      </c>
      <c r="M17" s="7">
        <v>345</v>
      </c>
      <c r="N17" s="14">
        <f t="shared" si="0"/>
        <v>3675</v>
      </c>
      <c r="O17" s="32">
        <f>SUM($N$3:N17)/SUM($N$3:$N$21)</f>
        <v>0.94045699453337006</v>
      </c>
      <c r="P17" s="33">
        <f t="shared" si="3"/>
        <v>0.31150007568043259</v>
      </c>
      <c r="Q17" s="34" t="str">
        <f t="shared" si="1"/>
        <v>C</v>
      </c>
      <c r="R17" s="35" t="str">
        <f t="shared" si="2"/>
        <v>X</v>
      </c>
    </row>
    <row r="18" spans="1:18" x14ac:dyDescent="0.25">
      <c r="A18" s="25" t="s">
        <v>26</v>
      </c>
      <c r="B18" s="13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680</v>
      </c>
      <c r="M18" s="7">
        <v>1960</v>
      </c>
      <c r="N18" s="14">
        <f t="shared" si="0"/>
        <v>2640</v>
      </c>
      <c r="O18" s="32">
        <f>SUM($N$3:N18)/SUM($N$3:$N$21)</f>
        <v>0.96122232272780905</v>
      </c>
      <c r="P18" s="33">
        <f t="shared" si="3"/>
        <v>2.6444731359557965</v>
      </c>
      <c r="Q18" s="34" t="str">
        <f t="shared" si="1"/>
        <v>C</v>
      </c>
      <c r="R18" s="35" t="str">
        <f t="shared" si="2"/>
        <v>Z</v>
      </c>
    </row>
    <row r="19" spans="1:18" x14ac:dyDescent="0.25">
      <c r="A19" s="25" t="s">
        <v>21</v>
      </c>
      <c r="B19" s="13">
        <v>0</v>
      </c>
      <c r="C19" s="7">
        <v>0</v>
      </c>
      <c r="D19" s="7">
        <v>1720</v>
      </c>
      <c r="E19" s="7">
        <v>520</v>
      </c>
      <c r="F19" s="7">
        <v>40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4">
        <f t="shared" si="0"/>
        <v>2280</v>
      </c>
      <c r="O19" s="32">
        <f>SUM($N$3:N19)/SUM($N$3:$N$21)</f>
        <v>0.97915601525937002</v>
      </c>
      <c r="P19" s="33">
        <f t="shared" si="3"/>
        <v>2.6540665974883333</v>
      </c>
      <c r="Q19" s="34" t="str">
        <f t="shared" si="1"/>
        <v>C</v>
      </c>
      <c r="R19" s="35" t="str">
        <f t="shared" si="2"/>
        <v>Z</v>
      </c>
    </row>
    <row r="20" spans="1:18" x14ac:dyDescent="0.25">
      <c r="A20" s="25" t="s">
        <v>24</v>
      </c>
      <c r="B20" s="13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160</v>
      </c>
      <c r="K20" s="7">
        <v>1200</v>
      </c>
      <c r="L20" s="7">
        <v>0</v>
      </c>
      <c r="M20" s="7">
        <v>0</v>
      </c>
      <c r="N20" s="14">
        <f t="shared" si="0"/>
        <v>1360</v>
      </c>
      <c r="O20" s="32">
        <f>SUM($N$3:N20)/SUM($N$3:$N$21)</f>
        <v>0.98985330554135365</v>
      </c>
      <c r="P20" s="33">
        <f t="shared" si="3"/>
        <v>3.0466644387886612</v>
      </c>
      <c r="Q20" s="34" t="str">
        <f t="shared" si="1"/>
        <v>C</v>
      </c>
      <c r="R20" s="35" t="str">
        <f t="shared" si="2"/>
        <v>Z</v>
      </c>
    </row>
    <row r="21" spans="1:18" x14ac:dyDescent="0.25">
      <c r="A21" s="26" t="s">
        <v>28</v>
      </c>
      <c r="B21" s="15">
        <v>30</v>
      </c>
      <c r="C21" s="16">
        <v>60</v>
      </c>
      <c r="D21" s="16">
        <v>150</v>
      </c>
      <c r="E21" s="16">
        <v>210</v>
      </c>
      <c r="F21" s="16">
        <v>180</v>
      </c>
      <c r="G21" s="16">
        <v>60</v>
      </c>
      <c r="H21" s="16">
        <v>30</v>
      </c>
      <c r="I21" s="16">
        <v>0</v>
      </c>
      <c r="J21" s="16">
        <v>30</v>
      </c>
      <c r="K21" s="16">
        <v>150</v>
      </c>
      <c r="L21" s="16">
        <v>270</v>
      </c>
      <c r="M21" s="16">
        <v>120</v>
      </c>
      <c r="N21" s="17">
        <f t="shared" si="0"/>
        <v>1290</v>
      </c>
      <c r="O21" s="36">
        <f>SUM($N$3:N21)/SUM($N$3:$N$21)</f>
        <v>1</v>
      </c>
      <c r="P21" s="37">
        <f t="shared" si="3"/>
        <v>0.79342893531311531</v>
      </c>
      <c r="Q21" s="38" t="str">
        <f t="shared" si="1"/>
        <v>C</v>
      </c>
      <c r="R21" s="39" t="str">
        <f t="shared" si="2"/>
        <v>Y</v>
      </c>
    </row>
  </sheetData>
  <sortState xmlns:xlrd2="http://schemas.microsoft.com/office/spreadsheetml/2017/richdata2" ref="A3:N21">
    <sortCondition descending="1" ref="N3:N21"/>
  </sortState>
  <mergeCells count="7">
    <mergeCell ref="B1:N1"/>
    <mergeCell ref="O1:R1"/>
    <mergeCell ref="T2:T3"/>
    <mergeCell ref="U2:U3"/>
    <mergeCell ref="T8:T9"/>
    <mergeCell ref="U8:U9"/>
    <mergeCell ref="S1:V1"/>
  </mergeCells>
  <conditionalFormatting sqref="T4:T6">
    <cfRule type="cellIs" dxfId="11" priority="10" operator="equal">
      <formula>"C"</formula>
    </cfRule>
    <cfRule type="cellIs" dxfId="10" priority="11" operator="equal">
      <formula>"B"</formula>
    </cfRule>
    <cfRule type="cellIs" dxfId="9" priority="12" operator="equal">
      <formula>"A"</formula>
    </cfRule>
  </conditionalFormatting>
  <conditionalFormatting sqref="T10:T12">
    <cfRule type="cellIs" dxfId="8" priority="1" operator="equal">
      <formula>"Z"</formula>
    </cfRule>
    <cfRule type="cellIs" dxfId="7" priority="2" operator="equal">
      <formula>"Y"</formula>
    </cfRule>
    <cfRule type="cellIs" dxfId="6" priority="3" operator="equal">
      <formula>"X"</formula>
    </cfRule>
  </conditionalFormatting>
  <conditionalFormatting sqref="Q3:Q21">
    <cfRule type="cellIs" dxfId="5" priority="6" operator="equal">
      <formula>"A"</formula>
    </cfRule>
  </conditionalFormatting>
  <conditionalFormatting sqref="Q3:Q21">
    <cfRule type="cellIs" dxfId="4" priority="5" operator="equal">
      <formula>"B"</formula>
    </cfRule>
  </conditionalFormatting>
  <conditionalFormatting sqref="Q3:Q21">
    <cfRule type="cellIs" dxfId="3" priority="4" operator="equal">
      <formula>"C"</formula>
    </cfRule>
  </conditionalFormatting>
  <conditionalFormatting sqref="R3:R21">
    <cfRule type="cellIs" dxfId="2" priority="9" operator="equal">
      <formula>"X"</formula>
    </cfRule>
  </conditionalFormatting>
  <conditionalFormatting sqref="R3:R21">
    <cfRule type="cellIs" dxfId="1" priority="8" operator="equal">
      <formula>"Y"</formula>
    </cfRule>
  </conditionalFormatting>
  <conditionalFormatting sqref="R3:R21">
    <cfRule type="cellIs" dxfId="0" priority="7" operator="equal">
      <formula>"Z"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888cb8a4-eb0e-49e6-8103-76558136bbb9" xsi:nil="true"/>
    <lcf76f155ced4ddcb4097134ff3c332f xmlns="888cb8a4-eb0e-49e6-8103-76558136bbb9">
      <Terms xmlns="http://schemas.microsoft.com/office/infopath/2007/PartnerControls"/>
    </lcf76f155ced4ddcb4097134ff3c332f>
    <TaxCatchAll xmlns="05623f73-ddea-4bb9-8f39-89c2b1e158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0B12CD2E9D45B194435016C4C0BB" ma:contentTypeVersion="17" ma:contentTypeDescription="Create a new document." ma:contentTypeScope="" ma:versionID="e820a32cc52e01302ffbfed4093bce15">
  <xsd:schema xmlns:xsd="http://www.w3.org/2001/XMLSchema" xmlns:xs="http://www.w3.org/2001/XMLSchema" xmlns:p="http://schemas.microsoft.com/office/2006/metadata/properties" xmlns:ns2="888cb8a4-eb0e-49e6-8103-76558136bbb9" xmlns:ns3="05623f73-ddea-4bb9-8f39-89c2b1e1580b" targetNamespace="http://schemas.microsoft.com/office/2006/metadata/properties" ma:root="true" ma:fieldsID="1fda1859719f0c8a07ff1b2e7d75c190" ns2:_="" ns3:_="">
    <xsd:import namespace="888cb8a4-eb0e-49e6-8103-76558136bbb9"/>
    <xsd:import namespace="05623f73-ddea-4bb9-8f39-89c2b1e1580b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cb8a4-eb0e-49e6-8103-76558136bbb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545a03-34ad-4cb9-87a7-2add8d6928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23f73-ddea-4bb9-8f39-89c2b1e15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eb657b8-ffec-4f84-99f0-40c4f87831e2}" ma:internalName="TaxCatchAll" ma:showField="CatchAllData" ma:web="05623f73-ddea-4bb9-8f39-89c2b1e158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C31663-BEAA-48EC-B672-31F6AE485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05C65C-2F8F-4678-88FF-DFD9B1CE7A0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5623f73-ddea-4bb9-8f39-89c2b1e1580b"/>
    <ds:schemaRef ds:uri="http://purl.org/dc/elements/1.1/"/>
    <ds:schemaRef ds:uri="888cb8a4-eb0e-49e6-8103-76558136bbb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69C5DD-9D26-4DE3-B2C5-59B4B0D71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cb8a4-eb0e-49e6-8103-76558136bbb9"/>
    <ds:schemaRef ds:uri="05623f73-ddea-4bb9-8f39-89c2b1e15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XYZ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2020-03-12T17:05:38Z</dcterms:created>
  <dcterms:modified xsi:type="dcterms:W3CDTF">2023-03-10T16:01:18Z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0x01010013920B12CD2E9D45B194435016C4C0BB</vt:lpwstr>
  </property>
  <property fmtid="{D5CDD505-2E9C-101B-9397-08002B2CF9AE}" pid="3" name="MediaServiceImageTags">
    <vt:lpwstr/>
  </property>
</Properties>
</file>